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vimwrs\Downloads\zz Archiefje\"/>
    </mc:Choice>
  </mc:AlternateContent>
  <xr:revisionPtr revIDLastSave="0" documentId="13_ncr:1_{03E101F8-2403-4504-BD9F-54E5AD4AF6E1}" xr6:coauthVersionLast="47" xr6:coauthVersionMax="47" xr10:uidLastSave="{00000000-0000-0000-0000-000000000000}"/>
  <bookViews>
    <workbookView xWindow="-38520" yWindow="-120" windowWidth="38640" windowHeight="21240" tabRatio="522" activeTab="2" xr2:uid="{FA96D250-42BE-4123-ACD9-BE81367421A3}"/>
  </bookViews>
  <sheets>
    <sheet name="20210567GG" sheetId="4" r:id="rId1"/>
    <sheet name="20220186" sheetId="3" r:id="rId2"/>
    <sheet name="w203q"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8" i="4" l="1"/>
  <c r="D20" i="4"/>
  <c r="C20" i="4"/>
  <c r="D19" i="4"/>
  <c r="C19" i="4"/>
  <c r="C37" i="3"/>
  <c r="D31" i="3"/>
  <c r="C31" i="3"/>
  <c r="D30" i="3"/>
  <c r="C30" i="3"/>
  <c r="C36" i="3" s="1"/>
  <c r="D29" i="3"/>
  <c r="C29" i="3"/>
  <c r="C35" i="3" s="1"/>
  <c r="D28" i="3"/>
  <c r="C28" i="3"/>
  <c r="C34" i="3" s="1"/>
  <c r="D30" i="1" l="1"/>
  <c r="D29" i="1"/>
  <c r="D28" i="1"/>
  <c r="D27" i="1"/>
  <c r="C7" i="1"/>
  <c r="C30" i="1"/>
  <c r="C36" i="1" s="1"/>
  <c r="C28" i="1"/>
  <c r="C29" i="1"/>
  <c r="C27" i="1"/>
  <c r="C33" i="1" l="1"/>
  <c r="C35" i="1"/>
  <c r="C34" i="1"/>
</calcChain>
</file>

<file path=xl/sharedStrings.xml><?xml version="1.0" encoding="utf-8"?>
<sst xmlns="http://schemas.openxmlformats.org/spreadsheetml/2006/main" count="189" uniqueCount="53">
  <si>
    <t>Whaux</t>
  </si>
  <si>
    <t>FH;gen;si;gpref</t>
  </si>
  <si>
    <t>ɳH;gen;hp;si</t>
  </si>
  <si>
    <t>Berekende warmtebehoefde</t>
  </si>
  <si>
    <t>Tabelwaarden uit kwaliteitsverklaring:</t>
  </si>
  <si>
    <t>Warmtebehoefde woning QH;dis;nren</t>
  </si>
  <si>
    <t>Duurzaam BENG</t>
  </si>
  <si>
    <t>kwh/jaar</t>
  </si>
  <si>
    <t>[-]</t>
  </si>
  <si>
    <t>kwh/a</t>
  </si>
  <si>
    <t xml:space="preserve">&lt; θsup ≤ </t>
  </si>
  <si>
    <t>°C</t>
  </si>
  <si>
    <t>Berekende Ag (invullen)</t>
  </si>
  <si>
    <t>m2</t>
  </si>
  <si>
    <t>dm3/s</t>
  </si>
  <si>
    <t>Berekend ventilatiedebiet (berekend)</t>
  </si>
  <si>
    <t>https://mijn.bcrg.nl/media/20210163GK_V2.pdf</t>
  </si>
  <si>
    <t>resultaat</t>
  </si>
  <si>
    <t>uit KV overnemen</t>
  </si>
  <si>
    <t>Voor EDR test W203q zijn de geinterpoleerde waarden nodig uit de KV van de warmtepomp</t>
  </si>
  <si>
    <t>De KV</t>
  </si>
  <si>
    <t>Beschrijving:</t>
  </si>
  <si>
    <t>20210163GK</t>
  </si>
  <si>
    <t>geinterpoleerd ɳH;gen;hp;si</t>
  </si>
  <si>
    <t>geinterpoleerd FH;gen;si;gpref</t>
  </si>
  <si>
    <t>geinterpoleerd Whaux</t>
  </si>
  <si>
    <t>uit EPA overnemen</t>
  </si>
  <si>
    <t>Ontwerptermperatuur</t>
  </si>
  <si>
    <t>Hulpenergie</t>
  </si>
  <si>
    <t>Warmteopwekker</t>
  </si>
  <si>
    <t>Ingevoerd in EPA</t>
  </si>
  <si>
    <t>Tabel 3 uit KV</t>
  </si>
  <si>
    <t>Ventilatie 30 dm3/s</t>
  </si>
  <si>
    <t>Ventilatie 40 dm3/s</t>
  </si>
  <si>
    <t>Geinterpoleerd op basis van ventilatie</t>
  </si>
  <si>
    <t>Tussenresultaat</t>
  </si>
  <si>
    <t>tussenresultaat</t>
  </si>
  <si>
    <t>Ventilatie 0 dm3/s</t>
  </si>
  <si>
    <t>Ventilatie 10 dm3/s</t>
  </si>
  <si>
    <t xml:space="preserve">De AquaHeat Arctic Interface Unit met TE Booster benut een warmtebron met verhoogde temperatuur in combinatie met elektrische energie, voor levering van warm tapwater. Voor wat betreft de energieprestatie wordt de TE Booster beschouwd als een warmtepomp met verhoogde brontemperatuur (BoosterWarmtePomp, BWP). </t>
  </si>
  <si>
    <t>20210567GG</t>
  </si>
  <si>
    <t>https://mijn.bcrg.nl/media/20210567GG_VKL_TE_Booster_211115.pdf</t>
  </si>
  <si>
    <t>Tapbelasting Qw;dis;nren;an</t>
  </si>
  <si>
    <t>kWh/jr</t>
  </si>
  <si>
    <t>Stilstandsverlies Pls</t>
  </si>
  <si>
    <t>[W]</t>
  </si>
  <si>
    <t>COP</t>
  </si>
  <si>
    <t>Qw;dis;nren;an lager dan 2321 kWh</t>
  </si>
  <si>
    <t>&gt; 2321 kWh</t>
  </si>
  <si>
    <t>geinterpoleerd Pls</t>
  </si>
  <si>
    <t>[kW]</t>
  </si>
  <si>
    <t>geinterpoleerd COP</t>
  </si>
  <si>
    <t>https://mijn.bcrg.nl/media/20210157GK.pdf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</si>
</sst>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3" x14ac:knownFonts="1">
    <font>
      <sz val="11"/>
      <color theme="1"/>
      <name val="Calibri"/>
      <family val="2"/>
      <scheme val="minor"/>
    </font>
    <font>
      <b/>
      <sz val="11"/>
      <color theme="1"/>
      <name val="Calibri"/>
      <family val="2"/>
      <scheme val="minor"/>
    </font>
    <font>
      <sz val="11"/>
      <color theme="1"/>
      <name val="Courier New"/>
      <family val="3"/>
    </font>
  </fonts>
  <fills count="5">
    <fill>
      <patternFill patternType="none"/>
    </fill>
    <fill>
      <patternFill patternType="gray125"/>
    </fill>
    <fill>
      <patternFill patternType="solid">
        <fgColor theme="9" tint="0.59999389629810485"/>
        <bgColor indexed="64"/>
      </patternFill>
    </fill>
    <fill>
      <patternFill patternType="solid">
        <fgColor rgb="FF00B0F0"/>
        <bgColor indexed="64"/>
      </patternFill>
    </fill>
    <fill>
      <patternFill patternType="solid">
        <fgColor theme="8" tint="0.79998168889431442"/>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1">
    <xf numFmtId="0" fontId="0" fillId="0" borderId="0"/>
  </cellStyleXfs>
  <cellXfs count="28">
    <xf numFmtId="0" fontId="0" fillId="0" borderId="0" xfId="0"/>
    <xf numFmtId="0" fontId="2" fillId="0" borderId="0" xfId="0" applyFont="1"/>
    <xf numFmtId="0" fontId="1" fillId="0" borderId="0" xfId="0" applyFont="1"/>
    <xf numFmtId="0" fontId="1" fillId="0" borderId="1" xfId="0" applyFont="1"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1" fillId="2" borderId="0" xfId="0" applyFont="1" applyFill="1"/>
    <xf numFmtId="164" fontId="1" fillId="3" borderId="0" xfId="0" applyNumberFormat="1" applyFont="1" applyFill="1"/>
    <xf numFmtId="0" fontId="0" fillId="0" borderId="10" xfId="0" applyBorder="1"/>
    <xf numFmtId="0" fontId="0" fillId="0" borderId="0" xfId="0" applyAlignment="1">
      <alignment horizontal="left"/>
    </xf>
    <xf numFmtId="164" fontId="1" fillId="4" borderId="0" xfId="0" applyNumberFormat="1" applyFont="1" applyFill="1"/>
    <xf numFmtId="1" fontId="1" fillId="4" borderId="0" xfId="0" applyNumberFormat="1" applyFont="1" applyFill="1"/>
    <xf numFmtId="0" fontId="0" fillId="0" borderId="0" xfId="0" applyAlignment="1">
      <alignment horizontal="left"/>
    </xf>
    <xf numFmtId="0" fontId="0" fillId="0" borderId="10" xfId="0" applyBorder="1" applyAlignment="1">
      <alignment horizontal="left"/>
    </xf>
    <xf numFmtId="49" fontId="0" fillId="0" borderId="0" xfId="0" quotePrefix="1" applyNumberFormat="1"/>
    <xf numFmtId="0" fontId="0" fillId="0" borderId="11" xfId="0" applyBorder="1"/>
    <xf numFmtId="0" fontId="0" fillId="0" borderId="12" xfId="0" applyBorder="1"/>
    <xf numFmtId="0" fontId="0" fillId="0" borderId="13" xfId="0" applyBorder="1"/>
    <xf numFmtId="0" fontId="0" fillId="0" borderId="0" xfId="0" applyAlignment="1">
      <alignment horizontal="right"/>
    </xf>
    <xf numFmtId="165" fontId="1" fillId="4" borderId="0" xfId="0" applyNumberFormat="1" applyFont="1" applyFill="1"/>
    <xf numFmtId="165" fontId="0" fillId="4" borderId="0" xfId="0" applyNumberFormat="1" applyFill="1"/>
    <xf numFmtId="164" fontId="0" fillId="4" borderId="0" xfId="0" applyNumberFormat="1" applyFill="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6</xdr:col>
      <xdr:colOff>126920</xdr:colOff>
      <xdr:row>9</xdr:row>
      <xdr:rowOff>104776</xdr:rowOff>
    </xdr:from>
    <xdr:to>
      <xdr:col>15</xdr:col>
      <xdr:colOff>282362</xdr:colOff>
      <xdr:row>20</xdr:row>
      <xdr:rowOff>34421</xdr:rowOff>
    </xdr:to>
    <xdr:pic>
      <xdr:nvPicPr>
        <xdr:cNvPr id="2" name="Afbeelding 1">
          <a:extLst>
            <a:ext uri="{FF2B5EF4-FFF2-40B4-BE49-F238E27FC236}">
              <a16:creationId xmlns:a16="http://schemas.microsoft.com/office/drawing/2014/main" id="{8E6747D8-48C8-4495-A612-94B6FFE96BEB}"/>
            </a:ext>
          </a:extLst>
        </xdr:cNvPr>
        <xdr:cNvPicPr>
          <a:picLocks noChangeAspect="1"/>
        </xdr:cNvPicPr>
      </xdr:nvPicPr>
      <xdr:blipFill>
        <a:blip xmlns:r="http://schemas.openxmlformats.org/officeDocument/2006/relationships" r:embed="rId1"/>
        <a:stretch>
          <a:fillRect/>
        </a:stretch>
      </xdr:blipFill>
      <xdr:spPr>
        <a:xfrm>
          <a:off x="7632620" y="1838326"/>
          <a:ext cx="6251442" cy="2053720"/>
        </a:xfrm>
        <a:prstGeom prst="rect">
          <a:avLst/>
        </a:prstGeom>
      </xdr:spPr>
    </xdr:pic>
    <xdr:clientData/>
  </xdr:twoCellAnchor>
  <xdr:twoCellAnchor editAs="oneCell">
    <xdr:from>
      <xdr:col>6</xdr:col>
      <xdr:colOff>0</xdr:colOff>
      <xdr:row>35</xdr:row>
      <xdr:rowOff>0</xdr:rowOff>
    </xdr:from>
    <xdr:to>
      <xdr:col>16</xdr:col>
      <xdr:colOff>510540</xdr:colOff>
      <xdr:row>54</xdr:row>
      <xdr:rowOff>150988</xdr:rowOff>
    </xdr:to>
    <xdr:pic>
      <xdr:nvPicPr>
        <xdr:cNvPr id="3" name="Afbeelding 2">
          <a:extLst>
            <a:ext uri="{FF2B5EF4-FFF2-40B4-BE49-F238E27FC236}">
              <a16:creationId xmlns:a16="http://schemas.microsoft.com/office/drawing/2014/main" id="{0ABCF7A0-5DD6-40CD-9A34-29C359182D74}"/>
            </a:ext>
          </a:extLst>
        </xdr:cNvPr>
        <xdr:cNvPicPr>
          <a:picLocks noChangeAspect="1"/>
        </xdr:cNvPicPr>
      </xdr:nvPicPr>
      <xdr:blipFill>
        <a:blip xmlns:r="http://schemas.openxmlformats.org/officeDocument/2006/relationships" r:embed="rId2"/>
        <a:stretch>
          <a:fillRect/>
        </a:stretch>
      </xdr:blipFill>
      <xdr:spPr>
        <a:xfrm>
          <a:off x="7505700" y="6715125"/>
          <a:ext cx="7216140" cy="38181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41</xdr:row>
      <xdr:rowOff>0</xdr:rowOff>
    </xdr:from>
    <xdr:to>
      <xdr:col>22</xdr:col>
      <xdr:colOff>144341</xdr:colOff>
      <xdr:row>89</xdr:row>
      <xdr:rowOff>87013</xdr:rowOff>
    </xdr:to>
    <xdr:pic>
      <xdr:nvPicPr>
        <xdr:cNvPr id="2" name="Afbeelding 1">
          <a:extLst>
            <a:ext uri="{FF2B5EF4-FFF2-40B4-BE49-F238E27FC236}">
              <a16:creationId xmlns:a16="http://schemas.microsoft.com/office/drawing/2014/main" id="{CBED4E14-5E6A-46B1-A78B-811DAF836BCA}"/>
            </a:ext>
          </a:extLst>
        </xdr:cNvPr>
        <xdr:cNvPicPr>
          <a:picLocks noChangeAspect="1"/>
        </xdr:cNvPicPr>
      </xdr:nvPicPr>
      <xdr:blipFill>
        <a:blip xmlns:r="http://schemas.openxmlformats.org/officeDocument/2006/relationships" r:embed="rId1"/>
        <a:stretch>
          <a:fillRect/>
        </a:stretch>
      </xdr:blipFill>
      <xdr:spPr>
        <a:xfrm>
          <a:off x="7096125" y="7905750"/>
          <a:ext cx="10507541" cy="9231013"/>
        </a:xfrm>
        <a:prstGeom prst="rect">
          <a:avLst/>
        </a:prstGeom>
      </xdr:spPr>
    </xdr:pic>
    <xdr:clientData/>
  </xdr:twoCellAnchor>
  <xdr:twoCellAnchor editAs="oneCell">
    <xdr:from>
      <xdr:col>6</xdr:col>
      <xdr:colOff>923925</xdr:colOff>
      <xdr:row>0</xdr:row>
      <xdr:rowOff>0</xdr:rowOff>
    </xdr:from>
    <xdr:to>
      <xdr:col>19</xdr:col>
      <xdr:colOff>523875</xdr:colOff>
      <xdr:row>38</xdr:row>
      <xdr:rowOff>48070</xdr:rowOff>
    </xdr:to>
    <xdr:pic>
      <xdr:nvPicPr>
        <xdr:cNvPr id="3" name="Afbeelding 2">
          <a:extLst>
            <a:ext uri="{FF2B5EF4-FFF2-40B4-BE49-F238E27FC236}">
              <a16:creationId xmlns:a16="http://schemas.microsoft.com/office/drawing/2014/main" id="{B165289D-69E7-4EE7-91B9-9FDAAA11097F}"/>
            </a:ext>
          </a:extLst>
        </xdr:cNvPr>
        <xdr:cNvPicPr>
          <a:picLocks noChangeAspect="1"/>
        </xdr:cNvPicPr>
      </xdr:nvPicPr>
      <xdr:blipFill>
        <a:blip xmlns:r="http://schemas.openxmlformats.org/officeDocument/2006/relationships" r:embed="rId2"/>
        <a:stretch>
          <a:fillRect/>
        </a:stretch>
      </xdr:blipFill>
      <xdr:spPr>
        <a:xfrm>
          <a:off x="8020050" y="0"/>
          <a:ext cx="8134350" cy="7382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42</xdr:row>
      <xdr:rowOff>95250</xdr:rowOff>
    </xdr:from>
    <xdr:to>
      <xdr:col>5</xdr:col>
      <xdr:colOff>515295</xdr:colOff>
      <xdr:row>82</xdr:row>
      <xdr:rowOff>77261</xdr:rowOff>
    </xdr:to>
    <xdr:pic>
      <xdr:nvPicPr>
        <xdr:cNvPr id="9" name="Afbeelding 8">
          <a:extLst>
            <a:ext uri="{FF2B5EF4-FFF2-40B4-BE49-F238E27FC236}">
              <a16:creationId xmlns:a16="http://schemas.microsoft.com/office/drawing/2014/main" id="{B3DFF3B7-7C56-4543-849E-C73FBF9D2BAE}"/>
            </a:ext>
          </a:extLst>
        </xdr:cNvPr>
        <xdr:cNvPicPr>
          <a:picLocks noChangeAspect="1"/>
        </xdr:cNvPicPr>
      </xdr:nvPicPr>
      <xdr:blipFill>
        <a:blip xmlns:r="http://schemas.openxmlformats.org/officeDocument/2006/relationships" r:embed="rId1"/>
        <a:stretch>
          <a:fillRect/>
        </a:stretch>
      </xdr:blipFill>
      <xdr:spPr>
        <a:xfrm>
          <a:off x="19050" y="13163550"/>
          <a:ext cx="6773220" cy="7602011"/>
        </a:xfrm>
        <a:prstGeom prst="rect">
          <a:avLst/>
        </a:prstGeom>
      </xdr:spPr>
    </xdr:pic>
    <xdr:clientData/>
  </xdr:twoCellAnchor>
  <xdr:twoCellAnchor editAs="oneCell">
    <xdr:from>
      <xdr:col>5</xdr:col>
      <xdr:colOff>809625</xdr:colOff>
      <xdr:row>42</xdr:row>
      <xdr:rowOff>66675</xdr:rowOff>
    </xdr:from>
    <xdr:to>
      <xdr:col>15</xdr:col>
      <xdr:colOff>591485</xdr:colOff>
      <xdr:row>82</xdr:row>
      <xdr:rowOff>39160</xdr:rowOff>
    </xdr:to>
    <xdr:pic>
      <xdr:nvPicPr>
        <xdr:cNvPr id="10" name="Afbeelding 9">
          <a:extLst>
            <a:ext uri="{FF2B5EF4-FFF2-40B4-BE49-F238E27FC236}">
              <a16:creationId xmlns:a16="http://schemas.microsoft.com/office/drawing/2014/main" id="{F5BA2ECE-964B-40E0-94CD-81DD23538DD5}"/>
            </a:ext>
          </a:extLst>
        </xdr:cNvPr>
        <xdr:cNvPicPr>
          <a:picLocks noChangeAspect="1"/>
        </xdr:cNvPicPr>
      </xdr:nvPicPr>
      <xdr:blipFill>
        <a:blip xmlns:r="http://schemas.openxmlformats.org/officeDocument/2006/relationships" r:embed="rId2"/>
        <a:stretch>
          <a:fillRect/>
        </a:stretch>
      </xdr:blipFill>
      <xdr:spPr>
        <a:xfrm>
          <a:off x="7086600" y="13134975"/>
          <a:ext cx="6697010" cy="7592485"/>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8A55A-CFEB-4EDD-BD1B-8BDB9CD00ECF}">
  <dimension ref="A1:T48"/>
  <sheetViews>
    <sheetView workbookViewId="0">
      <selection activeCell="C49" sqref="C49"/>
    </sheetView>
  </sheetViews>
  <sheetFormatPr defaultRowHeight="15" x14ac:dyDescent="0.25"/>
  <cols>
    <col min="1" max="1" width="47" customWidth="1"/>
    <col min="2" max="2" width="24.42578125" customWidth="1"/>
    <col min="3" max="3" width="10.5703125" customWidth="1"/>
    <col min="6" max="6" width="12.28515625" bestFit="1" customWidth="1"/>
    <col min="7" max="7" width="14.140625" customWidth="1"/>
    <col min="9" max="9" width="13.28515625" customWidth="1"/>
  </cols>
  <sheetData>
    <row r="1" spans="1:20" x14ac:dyDescent="0.25">
      <c r="A1" t="s">
        <v>21</v>
      </c>
      <c r="B1" t="s">
        <v>39</v>
      </c>
    </row>
    <row r="2" spans="1:20" x14ac:dyDescent="0.25">
      <c r="A2" s="14" t="s">
        <v>20</v>
      </c>
      <c r="B2" s="14" t="s">
        <v>40</v>
      </c>
      <c r="C2" s="20" t="s">
        <v>41</v>
      </c>
    </row>
    <row r="3" spans="1:20" ht="15.75" thickBot="1" x14ac:dyDescent="0.3">
      <c r="C3" s="15"/>
      <c r="D3" s="15"/>
      <c r="E3" s="15"/>
      <c r="F3" s="15"/>
      <c r="G3" s="15"/>
      <c r="H3" s="15"/>
    </row>
    <row r="4" spans="1:20" ht="15.75" thickBot="1" x14ac:dyDescent="0.3">
      <c r="A4" t="s">
        <v>3</v>
      </c>
      <c r="B4" t="s">
        <v>26</v>
      </c>
      <c r="C4" s="3">
        <v>1746.01</v>
      </c>
    </row>
    <row r="5" spans="1:20" x14ac:dyDescent="0.25">
      <c r="C5" s="2"/>
    </row>
    <row r="6" spans="1:20" x14ac:dyDescent="0.25">
      <c r="C6" s="2"/>
    </row>
    <row r="7" spans="1:20" x14ac:dyDescent="0.25">
      <c r="C7" s="2"/>
    </row>
    <row r="8" spans="1:20" x14ac:dyDescent="0.25">
      <c r="C8" s="2"/>
    </row>
    <row r="9" spans="1:20" x14ac:dyDescent="0.25">
      <c r="C9" s="2"/>
    </row>
    <row r="10" spans="1:20" x14ac:dyDescent="0.25">
      <c r="C10" s="2"/>
    </row>
    <row r="11" spans="1:20" x14ac:dyDescent="0.25">
      <c r="A11" s="2"/>
      <c r="B11" s="2"/>
      <c r="D11" s="2"/>
      <c r="E11" s="2"/>
    </row>
    <row r="12" spans="1:20" ht="15.75" thickBot="1" x14ac:dyDescent="0.3"/>
    <row r="13" spans="1:20" ht="15.75" thickBot="1" x14ac:dyDescent="0.3">
      <c r="A13" t="s">
        <v>42</v>
      </c>
      <c r="B13" t="s">
        <v>18</v>
      </c>
      <c r="C13" s="10">
        <v>846</v>
      </c>
      <c r="D13" s="21">
        <v>2321</v>
      </c>
      <c r="E13" s="11">
        <v>4437</v>
      </c>
      <c r="F13" t="s">
        <v>43</v>
      </c>
    </row>
    <row r="14" spans="1:20" x14ac:dyDescent="0.25">
      <c r="A14" t="s">
        <v>44</v>
      </c>
      <c r="B14" t="s">
        <v>18</v>
      </c>
      <c r="C14" s="4">
        <v>17</v>
      </c>
      <c r="D14" s="22">
        <v>9.1</v>
      </c>
      <c r="E14" s="5">
        <v>10.5</v>
      </c>
      <c r="F14" t="s">
        <v>45</v>
      </c>
      <c r="T14" s="1"/>
    </row>
    <row r="15" spans="1:20" ht="15.75" thickBot="1" x14ac:dyDescent="0.3">
      <c r="A15" t="s">
        <v>46</v>
      </c>
      <c r="B15" t="s">
        <v>18</v>
      </c>
      <c r="C15" s="8">
        <v>1.89</v>
      </c>
      <c r="D15" s="23">
        <v>3.42</v>
      </c>
      <c r="E15" s="9">
        <v>4.0999999999999996</v>
      </c>
      <c r="F15" t="s">
        <v>8</v>
      </c>
    </row>
    <row r="18" spans="1:5" x14ac:dyDescent="0.25">
      <c r="C18" s="24" t="s">
        <v>47</v>
      </c>
      <c r="D18" t="s">
        <v>48</v>
      </c>
    </row>
    <row r="19" spans="1:5" x14ac:dyDescent="0.25">
      <c r="A19" t="s">
        <v>49</v>
      </c>
      <c r="B19" t="s">
        <v>35</v>
      </c>
      <c r="C19" s="25">
        <f>_xlfn.FORECAST.LINEAR($C$4,C14:D14,$C$13:$D$13)/1000</f>
        <v>1.2179607457627117E-2</v>
      </c>
      <c r="D19" s="26">
        <f>_xlfn.FORECAST.LINEAR($C$4,D14:E14,$D$13:$E$13)/1000</f>
        <v>8.719571833648394E-3</v>
      </c>
      <c r="E19" t="s">
        <v>50</v>
      </c>
    </row>
    <row r="20" spans="1:5" x14ac:dyDescent="0.25">
      <c r="A20" t="s">
        <v>51</v>
      </c>
      <c r="B20" t="s">
        <v>35</v>
      </c>
      <c r="C20" s="16">
        <f>_xlfn.FORECAST.LINEAR($C$4,C15:D15,$C$13:$D$13)</f>
        <v>2.8235696949152542</v>
      </c>
      <c r="D20" s="27">
        <f>_xlfn.FORECAST.LINEAR($C$4,D15:E15,$D$13:$E$13)</f>
        <v>3.2352206049149341</v>
      </c>
      <c r="E20" t="s">
        <v>8</v>
      </c>
    </row>
    <row r="22" spans="1:5" x14ac:dyDescent="0.25">
      <c r="A22" s="2"/>
    </row>
    <row r="32" spans="1:5" x14ac:dyDescent="0.25">
      <c r="A32" t="s">
        <v>52</v>
      </c>
    </row>
    <row r="37" spans="1:5" ht="15.75" thickBot="1" x14ac:dyDescent="0.3"/>
    <row r="38" spans="1:5" ht="15.75" thickBot="1" x14ac:dyDescent="0.3">
      <c r="A38" t="s">
        <v>3</v>
      </c>
      <c r="B38" t="s">
        <v>26</v>
      </c>
      <c r="C38" s="3">
        <v>1852.33</v>
      </c>
    </row>
    <row r="42" spans="1:5" ht="15.75" thickBot="1" x14ac:dyDescent="0.3"/>
    <row r="43" spans="1:5" ht="15.75" thickBot="1" x14ac:dyDescent="0.3">
      <c r="A43" t="s">
        <v>42</v>
      </c>
      <c r="B43" t="s">
        <v>18</v>
      </c>
      <c r="C43" s="10">
        <v>1806</v>
      </c>
      <c r="D43" s="11">
        <v>3889</v>
      </c>
      <c r="E43" t="s">
        <v>43</v>
      </c>
    </row>
    <row r="44" spans="1:5" x14ac:dyDescent="0.25">
      <c r="C44" s="4"/>
      <c r="D44" s="5"/>
    </row>
    <row r="45" spans="1:5" ht="15.75" thickBot="1" x14ac:dyDescent="0.3">
      <c r="A45" t="s">
        <v>46</v>
      </c>
      <c r="B45" t="s">
        <v>18</v>
      </c>
      <c r="C45" s="8">
        <v>3.15</v>
      </c>
      <c r="D45" s="9">
        <v>3.62</v>
      </c>
      <c r="E45" t="s">
        <v>8</v>
      </c>
    </row>
    <row r="48" spans="1:5" x14ac:dyDescent="0.25">
      <c r="A48" t="s">
        <v>51</v>
      </c>
      <c r="B48" t="s">
        <v>35</v>
      </c>
      <c r="C48" s="16">
        <f>_xlfn.FORECAST.LINEAR($C$38,C45:D45,$C$43:$D$43)</f>
        <v>3.1604537205952945</v>
      </c>
      <c r="E48" t="s">
        <v>8</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683D7-043B-49FC-B33C-1D9314B7DD3F}">
  <dimension ref="A1:T49"/>
  <sheetViews>
    <sheetView workbookViewId="0">
      <selection activeCell="A51" sqref="A51"/>
    </sheetView>
  </sheetViews>
  <sheetFormatPr defaultRowHeight="15" x14ac:dyDescent="0.25"/>
  <cols>
    <col min="1" max="1" width="47" customWidth="1"/>
    <col min="2" max="2" width="18.28515625" bestFit="1" customWidth="1"/>
    <col min="3" max="3" width="10.5703125" customWidth="1"/>
    <col min="6" max="6" width="12.28515625" bestFit="1" customWidth="1"/>
    <col min="7" max="7" width="14.140625" customWidth="1"/>
    <col min="9" max="9" width="13.28515625" customWidth="1"/>
  </cols>
  <sheetData>
    <row r="1" spans="1:20" x14ac:dyDescent="0.25">
      <c r="A1" t="s">
        <v>21</v>
      </c>
      <c r="B1" s="18"/>
      <c r="C1" s="18"/>
      <c r="D1" s="18"/>
      <c r="E1" s="18"/>
      <c r="F1" s="18"/>
      <c r="G1" s="18"/>
      <c r="H1" s="18"/>
    </row>
    <row r="2" spans="1:20" x14ac:dyDescent="0.25">
      <c r="A2" s="14" t="s">
        <v>20</v>
      </c>
      <c r="B2" s="14">
        <v>20220186</v>
      </c>
      <c r="C2" s="19"/>
      <c r="D2" s="19"/>
      <c r="E2" s="19"/>
      <c r="F2" s="19"/>
      <c r="G2" s="19"/>
      <c r="H2" s="19"/>
    </row>
    <row r="3" spans="1:20" ht="15.75" thickBot="1" x14ac:dyDescent="0.3">
      <c r="C3" s="15"/>
      <c r="D3" s="15"/>
      <c r="E3" s="15"/>
      <c r="F3" s="15"/>
      <c r="G3" s="15"/>
      <c r="H3" s="15"/>
    </row>
    <row r="4" spans="1:20" ht="15.75" thickBot="1" x14ac:dyDescent="0.3">
      <c r="A4" t="s">
        <v>3</v>
      </c>
      <c r="B4" t="s">
        <v>26</v>
      </c>
      <c r="C4" s="3">
        <v>13507.25</v>
      </c>
    </row>
    <row r="5" spans="1:20" x14ac:dyDescent="0.25">
      <c r="A5" s="2"/>
    </row>
    <row r="7" spans="1:20" x14ac:dyDescent="0.25">
      <c r="A7" t="s">
        <v>15</v>
      </c>
      <c r="B7" t="s">
        <v>36</v>
      </c>
      <c r="C7" s="12">
        <v>0</v>
      </c>
      <c r="D7" t="s">
        <v>14</v>
      </c>
    </row>
    <row r="9" spans="1:20" x14ac:dyDescent="0.25">
      <c r="C9" s="2"/>
    </row>
    <row r="10" spans="1:20" x14ac:dyDescent="0.25">
      <c r="C10" s="2"/>
    </row>
    <row r="11" spans="1:20" x14ac:dyDescent="0.25">
      <c r="A11" s="2" t="s">
        <v>37</v>
      </c>
      <c r="B11" s="2" t="s">
        <v>4</v>
      </c>
      <c r="D11" s="2"/>
      <c r="E11" s="2"/>
    </row>
    <row r="12" spans="1:20" ht="15.75" thickBot="1" x14ac:dyDescent="0.3">
      <c r="A12" t="s">
        <v>27</v>
      </c>
      <c r="B12">
        <v>50</v>
      </c>
      <c r="C12" t="s">
        <v>10</v>
      </c>
      <c r="D12">
        <v>55</v>
      </c>
      <c r="E12" t="s">
        <v>11</v>
      </c>
    </row>
    <row r="13" spans="1:20" ht="15.75" thickBot="1" x14ac:dyDescent="0.3">
      <c r="A13" t="s">
        <v>5</v>
      </c>
      <c r="B13" t="s">
        <v>18</v>
      </c>
      <c r="C13" s="10">
        <v>11111</v>
      </c>
      <c r="D13" s="11">
        <v>16667</v>
      </c>
    </row>
    <row r="14" spans="1:20" x14ac:dyDescent="0.25">
      <c r="A14" t="s">
        <v>2</v>
      </c>
      <c r="B14" t="s">
        <v>18</v>
      </c>
      <c r="C14" s="4">
        <v>3.0590000000000002</v>
      </c>
      <c r="D14" s="5">
        <v>2.8969999999999998</v>
      </c>
      <c r="E14" t="s">
        <v>7</v>
      </c>
      <c r="T14" s="1"/>
    </row>
    <row r="15" spans="1:20" x14ac:dyDescent="0.25">
      <c r="A15" t="s">
        <v>1</v>
      </c>
      <c r="B15" t="s">
        <v>18</v>
      </c>
      <c r="C15" s="6">
        <v>0.98399999999999999</v>
      </c>
      <c r="D15" s="7">
        <v>0.89800000000000002</v>
      </c>
      <c r="E15" t="s">
        <v>8</v>
      </c>
    </row>
    <row r="16" spans="1:20" x14ac:dyDescent="0.25">
      <c r="A16" t="s">
        <v>0</v>
      </c>
      <c r="B16" t="s">
        <v>18</v>
      </c>
      <c r="C16" s="6">
        <v>129</v>
      </c>
      <c r="D16" s="7">
        <v>160</v>
      </c>
      <c r="E16" t="s">
        <v>8</v>
      </c>
    </row>
    <row r="17" spans="1:7" ht="15.75" thickBot="1" x14ac:dyDescent="0.3">
      <c r="A17" t="s">
        <v>6</v>
      </c>
      <c r="B17" t="s">
        <v>18</v>
      </c>
      <c r="C17" s="8">
        <v>6094</v>
      </c>
      <c r="D17" s="9">
        <v>8466</v>
      </c>
      <c r="E17" t="s">
        <v>9</v>
      </c>
    </row>
    <row r="19" spans="1:7" x14ac:dyDescent="0.25">
      <c r="A19" s="2" t="s">
        <v>38</v>
      </c>
      <c r="B19" s="2" t="s">
        <v>4</v>
      </c>
      <c r="D19" s="2"/>
      <c r="E19" s="2"/>
    </row>
    <row r="20" spans="1:7" ht="15.75" thickBot="1" x14ac:dyDescent="0.3">
      <c r="A20" t="s">
        <v>27</v>
      </c>
      <c r="B20">
        <v>50</v>
      </c>
      <c r="C20" t="s">
        <v>10</v>
      </c>
      <c r="D20">
        <v>55</v>
      </c>
      <c r="E20" t="s">
        <v>11</v>
      </c>
    </row>
    <row r="21" spans="1:7" ht="15.75" thickBot="1" x14ac:dyDescent="0.3">
      <c r="A21" t="s">
        <v>5</v>
      </c>
      <c r="B21" t="s">
        <v>18</v>
      </c>
      <c r="C21" s="10">
        <v>11111</v>
      </c>
      <c r="D21" s="11">
        <v>16667</v>
      </c>
    </row>
    <row r="22" spans="1:7" x14ac:dyDescent="0.25">
      <c r="A22" t="s">
        <v>2</v>
      </c>
      <c r="B22" t="s">
        <v>18</v>
      </c>
      <c r="C22" s="4">
        <v>3.093</v>
      </c>
      <c r="D22" s="5">
        <v>2.9239999999999999</v>
      </c>
      <c r="E22" t="s">
        <v>7</v>
      </c>
    </row>
    <row r="23" spans="1:7" x14ac:dyDescent="0.25">
      <c r="A23" t="s">
        <v>1</v>
      </c>
      <c r="B23" t="s">
        <v>18</v>
      </c>
      <c r="C23" s="6">
        <v>0.98599999999999999</v>
      </c>
      <c r="D23" s="7">
        <v>0.90300000000000002</v>
      </c>
      <c r="E23" t="s">
        <v>8</v>
      </c>
    </row>
    <row r="24" spans="1:7" x14ac:dyDescent="0.25">
      <c r="A24" t="s">
        <v>0</v>
      </c>
      <c r="B24" t="s">
        <v>18</v>
      </c>
      <c r="C24" s="6">
        <v>129</v>
      </c>
      <c r="D24" s="7">
        <v>159</v>
      </c>
      <c r="E24" t="s">
        <v>8</v>
      </c>
    </row>
    <row r="25" spans="1:7" ht="15.75" thickBot="1" x14ac:dyDescent="0.3">
      <c r="A25" t="s">
        <v>6</v>
      </c>
      <c r="B25" t="s">
        <v>18</v>
      </c>
      <c r="C25" s="8">
        <v>5641</v>
      </c>
      <c r="D25" s="9">
        <v>7901</v>
      </c>
      <c r="E25" t="s">
        <v>9</v>
      </c>
    </row>
    <row r="26" spans="1:7" ht="15.75" thickBot="1" x14ac:dyDescent="0.3">
      <c r="G26" s="2"/>
    </row>
    <row r="27" spans="1:7" ht="15.75" thickBot="1" x14ac:dyDescent="0.3">
      <c r="A27" s="2" t="s">
        <v>29</v>
      </c>
      <c r="B27" t="s">
        <v>18</v>
      </c>
      <c r="C27" s="10">
        <v>0</v>
      </c>
      <c r="D27" s="11">
        <v>10</v>
      </c>
      <c r="E27" t="s">
        <v>14</v>
      </c>
    </row>
    <row r="28" spans="1:7" x14ac:dyDescent="0.25">
      <c r="A28" t="s">
        <v>23</v>
      </c>
      <c r="B28" t="s">
        <v>35</v>
      </c>
      <c r="C28" s="16">
        <f>_xlfn.FORECAST.LINEAR($C$4,C14:D14,$C$13:$D$13)</f>
        <v>2.9891309395248378</v>
      </c>
      <c r="D28" s="16">
        <f>_xlfn.FORECAST.LINEAR($C$4,C22:D22,$C$13:$D$13)</f>
        <v>3.0201119060475161</v>
      </c>
      <c r="E28" t="s">
        <v>7</v>
      </c>
    </row>
    <row r="29" spans="1:7" x14ac:dyDescent="0.25">
      <c r="A29" t="s">
        <v>24</v>
      </c>
      <c r="B29" t="s">
        <v>35</v>
      </c>
      <c r="C29" s="16">
        <f>_xlfn.FORECAST.LINEAR($C$4,C15:D15,$C$13:$D$13)</f>
        <v>0.94690901727861776</v>
      </c>
      <c r="D29" s="16">
        <f>_xlfn.FORECAST.LINEAR($C$4,C23:D23,$C$13:$D$13)</f>
        <v>0.95020288876889858</v>
      </c>
      <c r="E29" t="s">
        <v>8</v>
      </c>
    </row>
    <row r="30" spans="1:7" x14ac:dyDescent="0.25">
      <c r="A30" t="s">
        <v>25</v>
      </c>
      <c r="B30" t="s">
        <v>35</v>
      </c>
      <c r="C30" s="17">
        <f>_xlfn.FORECAST.LINEAR($C$4,C16:D16,$C$13:$D$13)</f>
        <v>142.37000539956804</v>
      </c>
      <c r="D30" s="17">
        <f>_xlfn.FORECAST.LINEAR($C$4,C24:D24,$C$13:$D$13)</f>
        <v>141.93871490280776</v>
      </c>
      <c r="E30" t="s">
        <v>8</v>
      </c>
    </row>
    <row r="31" spans="1:7" x14ac:dyDescent="0.25">
      <c r="A31" t="s">
        <v>6</v>
      </c>
      <c r="B31" t="s">
        <v>35</v>
      </c>
      <c r="C31" s="17">
        <f>_xlfn.FORECAST.LINEAR($C$4,C17:D17,$C$13:$D$13)</f>
        <v>7117.0210583153348</v>
      </c>
      <c r="D31" s="17">
        <f>_xlfn.FORECAST.LINEAR($C$4,C25:D25,$C$13:$D$13)</f>
        <v>6615.7165226781863</v>
      </c>
      <c r="E31" t="s">
        <v>9</v>
      </c>
    </row>
    <row r="34" spans="1:5" x14ac:dyDescent="0.25">
      <c r="A34" t="s">
        <v>34</v>
      </c>
      <c r="B34" t="s">
        <v>17</v>
      </c>
      <c r="C34" s="13">
        <f>_xlfn.FORECAST.LINEAR($C$7,C28:D28,$C$27:$D$27)</f>
        <v>2.9891309395248378</v>
      </c>
      <c r="E34" t="s">
        <v>7</v>
      </c>
    </row>
    <row r="35" spans="1:5" x14ac:dyDescent="0.25">
      <c r="A35" t="s">
        <v>24</v>
      </c>
      <c r="B35" t="s">
        <v>17</v>
      </c>
      <c r="C35" s="13">
        <f t="shared" ref="C35:C37" si="0">_xlfn.FORECAST.LINEAR($C$7,C29:D29,$C$27:$D$27)</f>
        <v>0.94690901727861776</v>
      </c>
      <c r="E35" t="s">
        <v>8</v>
      </c>
    </row>
    <row r="36" spans="1:5" x14ac:dyDescent="0.25">
      <c r="A36" t="s">
        <v>25</v>
      </c>
      <c r="B36" t="s">
        <v>17</v>
      </c>
      <c r="C36" s="13">
        <f t="shared" si="0"/>
        <v>142.37000539956807</v>
      </c>
      <c r="E36" t="s">
        <v>8</v>
      </c>
    </row>
    <row r="37" spans="1:5" x14ac:dyDescent="0.25">
      <c r="A37" t="s">
        <v>6</v>
      </c>
      <c r="B37" t="s">
        <v>17</v>
      </c>
      <c r="C37" s="13">
        <f t="shared" si="0"/>
        <v>7117.0210583153348</v>
      </c>
      <c r="E37" t="s">
        <v>9</v>
      </c>
    </row>
    <row r="49" spans="1:1" x14ac:dyDescent="0.25">
      <c r="A49" s="2"/>
    </row>
  </sheetData>
  <mergeCells count="2">
    <mergeCell ref="B1:H1"/>
    <mergeCell ref="C2:H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BF48C-7126-4F9B-A199-BC6AD1775C5F}">
  <dimension ref="A1:T42"/>
  <sheetViews>
    <sheetView tabSelected="1" workbookViewId="0">
      <selection activeCell="H30" sqref="H30"/>
    </sheetView>
  </sheetViews>
  <sheetFormatPr defaultRowHeight="15" x14ac:dyDescent="0.25"/>
  <cols>
    <col min="1" max="1" width="47" customWidth="1"/>
    <col min="2" max="2" width="18.28515625" bestFit="1" customWidth="1"/>
    <col min="3" max="3" width="10.5703125" customWidth="1"/>
    <col min="6" max="6" width="12.28515625" bestFit="1" customWidth="1"/>
    <col min="7" max="7" width="14.140625" customWidth="1"/>
    <col min="9" max="9" width="13.28515625" customWidth="1"/>
  </cols>
  <sheetData>
    <row r="1" spans="1:20" x14ac:dyDescent="0.25">
      <c r="A1" t="s">
        <v>21</v>
      </c>
      <c r="B1" s="18" t="s">
        <v>19</v>
      </c>
      <c r="C1" s="18"/>
      <c r="D1" s="18"/>
      <c r="E1" s="18"/>
      <c r="F1" s="18"/>
      <c r="G1" s="18"/>
      <c r="H1" s="18"/>
    </row>
    <row r="2" spans="1:20" x14ac:dyDescent="0.25">
      <c r="A2" s="14" t="s">
        <v>20</v>
      </c>
      <c r="B2" s="14" t="s">
        <v>22</v>
      </c>
      <c r="C2" s="19" t="s">
        <v>16</v>
      </c>
      <c r="D2" s="19"/>
      <c r="E2" s="19"/>
      <c r="F2" s="19"/>
      <c r="G2" s="19"/>
      <c r="H2" s="19"/>
    </row>
    <row r="3" spans="1:20" ht="15.75" thickBot="1" x14ac:dyDescent="0.3">
      <c r="C3" s="15"/>
      <c r="D3" s="15"/>
      <c r="E3" s="15"/>
      <c r="F3" s="15"/>
      <c r="G3" s="15"/>
      <c r="H3" s="15"/>
    </row>
    <row r="4" spans="1:20" ht="15.75" thickBot="1" x14ac:dyDescent="0.3">
      <c r="A4" t="s">
        <v>3</v>
      </c>
      <c r="B4" t="s">
        <v>26</v>
      </c>
      <c r="C4" s="3">
        <v>6820.6670000000004</v>
      </c>
    </row>
    <row r="5" spans="1:20" ht="15.75" thickBot="1" x14ac:dyDescent="0.3">
      <c r="A5" s="2" t="s">
        <v>28</v>
      </c>
    </row>
    <row r="6" spans="1:20" ht="15.75" thickBot="1" x14ac:dyDescent="0.3">
      <c r="A6" t="s">
        <v>12</v>
      </c>
      <c r="B6" t="s">
        <v>26</v>
      </c>
      <c r="C6" s="3">
        <v>96</v>
      </c>
      <c r="D6" t="s">
        <v>13</v>
      </c>
    </row>
    <row r="7" spans="1:20" x14ac:dyDescent="0.25">
      <c r="A7" t="s">
        <v>15</v>
      </c>
      <c r="B7" t="s">
        <v>36</v>
      </c>
      <c r="C7" s="12">
        <f>0.36*C6</f>
        <v>34.56</v>
      </c>
      <c r="D7" t="s">
        <v>14</v>
      </c>
    </row>
    <row r="8" spans="1:20" x14ac:dyDescent="0.25">
      <c r="C8" s="2"/>
    </row>
    <row r="9" spans="1:20" x14ac:dyDescent="0.25">
      <c r="C9" s="2"/>
    </row>
    <row r="10" spans="1:20" x14ac:dyDescent="0.25">
      <c r="A10" s="2" t="s">
        <v>32</v>
      </c>
      <c r="B10" s="2" t="s">
        <v>4</v>
      </c>
      <c r="D10" s="2"/>
      <c r="E10" s="2"/>
    </row>
    <row r="11" spans="1:20" ht="15.75" thickBot="1" x14ac:dyDescent="0.3">
      <c r="A11" t="s">
        <v>27</v>
      </c>
      <c r="B11">
        <v>50</v>
      </c>
      <c r="C11" t="s">
        <v>10</v>
      </c>
      <c r="D11">
        <v>55</v>
      </c>
      <c r="E11" t="s">
        <v>11</v>
      </c>
    </row>
    <row r="12" spans="1:20" ht="15.75" thickBot="1" x14ac:dyDescent="0.3">
      <c r="A12" t="s">
        <v>5</v>
      </c>
      <c r="B12" t="s">
        <v>18</v>
      </c>
      <c r="C12" s="10">
        <v>5556</v>
      </c>
      <c r="D12" s="11">
        <v>11111</v>
      </c>
    </row>
    <row r="13" spans="1:20" x14ac:dyDescent="0.25">
      <c r="A13" t="s">
        <v>2</v>
      </c>
      <c r="B13" t="s">
        <v>18</v>
      </c>
      <c r="C13" s="4">
        <v>4.6369999999999996</v>
      </c>
      <c r="D13" s="5">
        <v>4.7320000000000002</v>
      </c>
      <c r="E13" t="s">
        <v>7</v>
      </c>
      <c r="T13" s="1"/>
    </row>
    <row r="14" spans="1:20" x14ac:dyDescent="0.25">
      <c r="A14" t="s">
        <v>1</v>
      </c>
      <c r="B14" t="s">
        <v>18</v>
      </c>
      <c r="C14" s="6">
        <v>0.93300000000000005</v>
      </c>
      <c r="D14" s="7">
        <v>0.63400000000000001</v>
      </c>
      <c r="E14" t="s">
        <v>8</v>
      </c>
    </row>
    <row r="15" spans="1:20" x14ac:dyDescent="0.25">
      <c r="A15" t="s">
        <v>0</v>
      </c>
      <c r="B15" t="s">
        <v>18</v>
      </c>
      <c r="C15" s="6">
        <v>59</v>
      </c>
      <c r="D15" s="7">
        <v>67</v>
      </c>
      <c r="E15" t="s">
        <v>8</v>
      </c>
    </row>
    <row r="16" spans="1:20" ht="15.75" thickBot="1" x14ac:dyDescent="0.3">
      <c r="A16" t="s">
        <v>6</v>
      </c>
      <c r="B16" t="s">
        <v>18</v>
      </c>
      <c r="C16" s="8">
        <v>2065</v>
      </c>
      <c r="D16" s="9">
        <v>3040</v>
      </c>
      <c r="E16" t="s">
        <v>9</v>
      </c>
    </row>
    <row r="18" spans="1:7" x14ac:dyDescent="0.25">
      <c r="A18" s="2" t="s">
        <v>33</v>
      </c>
      <c r="B18" s="2" t="s">
        <v>4</v>
      </c>
      <c r="D18" s="2"/>
      <c r="E18" s="2"/>
    </row>
    <row r="19" spans="1:7" ht="15.75" thickBot="1" x14ac:dyDescent="0.3">
      <c r="A19" t="s">
        <v>27</v>
      </c>
      <c r="B19">
        <v>50</v>
      </c>
      <c r="C19" t="s">
        <v>10</v>
      </c>
      <c r="D19">
        <v>55</v>
      </c>
      <c r="E19" t="s">
        <v>11</v>
      </c>
    </row>
    <row r="20" spans="1:7" ht="15.75" thickBot="1" x14ac:dyDescent="0.3">
      <c r="A20" t="s">
        <v>5</v>
      </c>
      <c r="B20" t="s">
        <v>18</v>
      </c>
      <c r="C20" s="10">
        <v>5556</v>
      </c>
      <c r="D20" s="11">
        <v>11111</v>
      </c>
    </row>
    <row r="21" spans="1:7" x14ac:dyDescent="0.25">
      <c r="A21" t="s">
        <v>2</v>
      </c>
      <c r="B21" t="s">
        <v>18</v>
      </c>
      <c r="C21" s="4">
        <v>4.9370000000000003</v>
      </c>
      <c r="D21" s="5">
        <v>5.0460000000000003</v>
      </c>
      <c r="E21" t="s">
        <v>7</v>
      </c>
    </row>
    <row r="22" spans="1:7" x14ac:dyDescent="0.25">
      <c r="A22" t="s">
        <v>1</v>
      </c>
      <c r="B22" t="s">
        <v>18</v>
      </c>
      <c r="C22" s="6">
        <v>0.95199999999999996</v>
      </c>
      <c r="D22" s="7">
        <v>0.66700000000000004</v>
      </c>
      <c r="E22" t="s">
        <v>8</v>
      </c>
    </row>
    <row r="23" spans="1:7" x14ac:dyDescent="0.25">
      <c r="A23" t="s">
        <v>0</v>
      </c>
      <c r="B23" t="s">
        <v>18</v>
      </c>
      <c r="C23" s="6">
        <v>58</v>
      </c>
      <c r="D23" s="7">
        <v>67</v>
      </c>
      <c r="E23" t="s">
        <v>8</v>
      </c>
    </row>
    <row r="24" spans="1:7" ht="15.75" thickBot="1" x14ac:dyDescent="0.3">
      <c r="A24" t="s">
        <v>6</v>
      </c>
      <c r="B24" t="s">
        <v>18</v>
      </c>
      <c r="C24" s="8">
        <v>1674</v>
      </c>
      <c r="D24" s="9">
        <v>2651</v>
      </c>
      <c r="E24" t="s">
        <v>9</v>
      </c>
    </row>
    <row r="25" spans="1:7" ht="15.75" thickBot="1" x14ac:dyDescent="0.3">
      <c r="G25" s="2"/>
    </row>
    <row r="26" spans="1:7" ht="15.75" thickBot="1" x14ac:dyDescent="0.3">
      <c r="A26" s="2" t="s">
        <v>29</v>
      </c>
      <c r="B26" t="s">
        <v>18</v>
      </c>
      <c r="C26" s="10">
        <v>30</v>
      </c>
      <c r="D26" s="11">
        <v>40</v>
      </c>
      <c r="E26" t="s">
        <v>14</v>
      </c>
    </row>
    <row r="27" spans="1:7" x14ac:dyDescent="0.25">
      <c r="A27" t="s">
        <v>23</v>
      </c>
      <c r="B27" t="s">
        <v>35</v>
      </c>
      <c r="C27" s="16">
        <f>_xlfn.FORECAST.LINEAR($C$4,C13:D13,$C$12:$D$12)</f>
        <v>4.6586279684968499</v>
      </c>
      <c r="D27" s="16">
        <f>_xlfn.FORECAST.LINEAR($C$4,C21:D21,$C$12:$D$12)</f>
        <v>4.9618152480648066</v>
      </c>
      <c r="E27" t="s">
        <v>7</v>
      </c>
    </row>
    <row r="28" spans="1:7" x14ac:dyDescent="0.25">
      <c r="A28" t="s">
        <v>24</v>
      </c>
      <c r="B28" t="s">
        <v>35</v>
      </c>
      <c r="C28" s="16">
        <f>_xlfn.FORECAST.LINEAR($C$4,C14:D14,$C$12:$D$12)</f>
        <v>0.86492881494149421</v>
      </c>
      <c r="D28" s="16">
        <f>_xlfn.FORECAST.LINEAR($C$4,C22:D22,$C$12:$D$12)</f>
        <v>0.88711609450945095</v>
      </c>
      <c r="E28" t="s">
        <v>8</v>
      </c>
    </row>
    <row r="29" spans="1:7" x14ac:dyDescent="0.25">
      <c r="A29" t="s">
        <v>25</v>
      </c>
      <c r="B29" t="s">
        <v>35</v>
      </c>
      <c r="C29" s="17">
        <f>_xlfn.FORECAST.LINEAR($C$4,C15:D15,$C$12:$D$12)</f>
        <v>60.821302610261029</v>
      </c>
      <c r="D29" s="17">
        <f>_xlfn.FORECAST.LINEAR($C$4,C23:D23,$C$12:$D$12)</f>
        <v>60.048965436543654</v>
      </c>
      <c r="E29" t="s">
        <v>8</v>
      </c>
    </row>
    <row r="30" spans="1:7" x14ac:dyDescent="0.25">
      <c r="A30" t="s">
        <v>6</v>
      </c>
      <c r="B30" t="s">
        <v>35</v>
      </c>
      <c r="C30" s="17">
        <f>_xlfn.FORECAST.LINEAR($C$4,C16:D16,$C$12:$D$12)</f>
        <v>2286.9712556255627</v>
      </c>
      <c r="D30" s="17">
        <f>_xlfn.FORECAST.LINEAR($C$4,C24:D24,$C$12:$D$12)</f>
        <v>1896.4265812781277</v>
      </c>
      <c r="E30" t="s">
        <v>9</v>
      </c>
    </row>
    <row r="33" spans="1:5" x14ac:dyDescent="0.25">
      <c r="A33" t="s">
        <v>34</v>
      </c>
      <c r="B33" t="s">
        <v>17</v>
      </c>
      <c r="C33" s="13">
        <f>_xlfn.FORECAST.LINEAR($C$7,C27:D27,$C$26:$D$26)</f>
        <v>4.7968813679798386</v>
      </c>
      <c r="E33" t="s">
        <v>7</v>
      </c>
    </row>
    <row r="34" spans="1:5" x14ac:dyDescent="0.25">
      <c r="A34" t="s">
        <v>24</v>
      </c>
      <c r="B34" t="s">
        <v>17</v>
      </c>
      <c r="C34" s="13">
        <f>_xlfn.FORECAST.LINEAR($C$7,C28:D28,$C$26:$D$26)</f>
        <v>0.87504621442448249</v>
      </c>
      <c r="E34" t="s">
        <v>8</v>
      </c>
    </row>
    <row r="35" spans="1:5" x14ac:dyDescent="0.25">
      <c r="A35" t="s">
        <v>25</v>
      </c>
      <c r="B35" t="s">
        <v>17</v>
      </c>
      <c r="C35" s="13">
        <f>_xlfn.FORECAST.LINEAR($C$7,C29:D29,$C$26:$D$26)</f>
        <v>60.469116859045904</v>
      </c>
      <c r="E35" t="s">
        <v>8</v>
      </c>
    </row>
    <row r="36" spans="1:5" x14ac:dyDescent="0.25">
      <c r="A36" t="s">
        <v>6</v>
      </c>
      <c r="B36" t="s">
        <v>17</v>
      </c>
      <c r="C36" s="13">
        <f>_xlfn.FORECAST.LINEAR($C$7,C30:D30,$C$26:$D$26)</f>
        <v>2108.8828841231325</v>
      </c>
      <c r="E36" t="s">
        <v>9</v>
      </c>
    </row>
    <row r="41" spans="1:5" x14ac:dyDescent="0.25">
      <c r="A41" s="2" t="s">
        <v>30</v>
      </c>
    </row>
    <row r="42" spans="1:5" x14ac:dyDescent="0.25">
      <c r="A42" t="s">
        <v>31</v>
      </c>
    </row>
  </sheetData>
  <mergeCells count="2">
    <mergeCell ref="B1:H1"/>
    <mergeCell ref="C2:H2"/>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7c47f549-f801-4997-80a9-593a5792102c">
      <UserInfo>
        <DisplayName/>
        <AccountId xsi:nil="true"/>
        <AccountType/>
      </UserInfo>
    </SharedWithUsers>
    <MediaLengthInSeconds xmlns="d8d4710a-81e3-47fc-9e87-09d076e512d2" xsi:nil="true"/>
    <TaxCatchAll xmlns="7c47f549-f801-4997-80a9-593a5792102c" xsi:nil="true"/>
    <lcf76f155ced4ddcb4097134ff3c332f xmlns="d8d4710a-81e3-47fc-9e87-09d076e512d2">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4B604DA1BDE0745849AE933F15582BA" ma:contentTypeVersion="26" ma:contentTypeDescription="Create a new document." ma:contentTypeScope="" ma:versionID="5b12337077886248058b927f86414e1f">
  <xsd:schema xmlns:xsd="http://www.w3.org/2001/XMLSchema" xmlns:xs="http://www.w3.org/2001/XMLSchema" xmlns:p="http://schemas.microsoft.com/office/2006/metadata/properties" xmlns:ns2="d8d4710a-81e3-47fc-9e87-09d076e512d2" xmlns:ns3="7c47f549-f801-4997-80a9-593a5792102c" targetNamespace="http://schemas.microsoft.com/office/2006/metadata/properties" ma:root="true" ma:fieldsID="9eac562c0ec48471a9f3979fec15d39d" ns2:_="" ns3:_="">
    <xsd:import namespace="d8d4710a-81e3-47fc-9e87-09d076e512d2"/>
    <xsd:import namespace="7c47f549-f801-4997-80a9-593a5792102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d4710a-81e3-47fc-9e87-09d076e512d2"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AutoTags" ma:index="7" nillable="true" ma:displayName="Tags" ma:internalName="MediaServiceAutoTags" ma:readOnly="true">
      <xsd:simpleType>
        <xsd:restriction base="dms:Text"/>
      </xsd:simpleType>
    </xsd:element>
    <xsd:element name="MediaServiceOCR" ma:index="8" nillable="true" ma:displayName="Extracted Text" ma:internalName="MediaServiceOCR" ma:readOnly="true">
      <xsd:simpleType>
        <xsd:restriction base="dms:Note">
          <xsd:maxLength value="255"/>
        </xsd:restriction>
      </xsd:simpleType>
    </xsd:element>
    <xsd:element name="MediaServiceDateTaken" ma:index="9" nillable="true" ma:displayName="MediaServiceDateTaken" ma:hidden="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6" nillable="true" ma:displayName="MediaLengthInSeconds" ma:description=""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b331c868-91eb-431c-9934-8d5adddbe38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c47f549-f801-4997-80a9-593a5792102c" elementFormDefault="qualified">
    <xsd:import namespace="http://schemas.microsoft.com/office/2006/documentManagement/types"/>
    <xsd:import namespace="http://schemas.microsoft.com/office/infopath/2007/PartnerControls"/>
    <xsd:element name="SharedWithUsers" ma:index="1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9811799a-7fd9-440b-9155-7ed29be869cb}" ma:internalName="TaxCatchAll" ma:showField="CatchAllData" ma:web="7c47f549-f801-4997-80a9-593a579210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0927E0-AD7F-4BB2-94B8-EF6A047E11FD}">
  <ds:schemaRefs>
    <ds:schemaRef ds:uri="http://schemas.microsoft.com/office/2006/metadata/properties"/>
    <ds:schemaRef ds:uri="http://schemas.microsoft.com/office/infopath/2007/PartnerControls"/>
    <ds:schemaRef ds:uri="470a9dcb-5496-4cf6-8d36-08ebd4dff426"/>
    <ds:schemaRef ds:uri="69c52885-1b9c-4810-b0e6-46016c37287a"/>
    <ds:schemaRef ds:uri="7c47f549-f801-4997-80a9-593a5792102c"/>
    <ds:schemaRef ds:uri="d8d4710a-81e3-47fc-9e87-09d076e512d2"/>
  </ds:schemaRefs>
</ds:datastoreItem>
</file>

<file path=customXml/itemProps2.xml><?xml version="1.0" encoding="utf-8"?>
<ds:datastoreItem xmlns:ds="http://schemas.openxmlformats.org/officeDocument/2006/customXml" ds:itemID="{C54FF180-41A8-490D-84FE-CD312218669D}">
  <ds:schemaRefs>
    <ds:schemaRef ds:uri="http://schemas.microsoft.com/sharepoint/v3/contenttype/forms"/>
  </ds:schemaRefs>
</ds:datastoreItem>
</file>

<file path=customXml/itemProps3.xml><?xml version="1.0" encoding="utf-8"?>
<ds:datastoreItem xmlns:ds="http://schemas.openxmlformats.org/officeDocument/2006/customXml" ds:itemID="{A6FEA82A-0717-4879-A698-A34A2D8C65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d4710a-81e3-47fc-9e87-09d076e512d2"/>
    <ds:schemaRef ds:uri="7c47f549-f801-4997-80a9-593a579210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20210567GG</vt:lpstr>
      <vt:lpstr>20220186</vt:lpstr>
      <vt:lpstr>w203q</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Schnitger,  Inge</dc:creator>
  <cp:lastModifiedBy>Marjanka Wolvers</cp:lastModifiedBy>
  <dcterms:created xsi:type="dcterms:W3CDTF">2021-10-21T08:57:01Z</dcterms:created>
  <dcterms:modified xsi:type="dcterms:W3CDTF">2023-08-14T12:49:10Z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0x01010034B604DA1BDE0745849AE933F15582BA</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ies>
</file>